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U:\21 - Transformationsberatung\Muster Antrag (1. Version)\Anlagen\"/>
    </mc:Choice>
  </mc:AlternateContent>
  <bookViews>
    <workbookView xWindow="0" yWindow="0" windowWidth="14460" windowHeight="14070"/>
  </bookViews>
  <sheets>
    <sheet name="Liste Beratungen" sheetId="3" r:id="rId1"/>
  </sheets>
  <definedNames>
    <definedName name="_ftn1" localSheetId="0">'Liste Beratungen'!#REF!</definedName>
    <definedName name="_ftn2" localSheetId="0">'Liste Beratungen'!#REF!</definedName>
    <definedName name="_ftn3" localSheetId="0">'Liste Beratungen'!#REF!</definedName>
    <definedName name="_ftn4" localSheetId="0">'Liste Beratungen'!#REF!</definedName>
    <definedName name="_ftnref1" localSheetId="0">'Liste Beratungen'!$D$25</definedName>
    <definedName name="_ftnref2" localSheetId="0">'Liste Beratungen'!#REF!</definedName>
    <definedName name="_ftnref3" localSheetId="0">'Liste Beratungen'!#REF!</definedName>
    <definedName name="_ftnref4" localSheetId="0">'Liste Beratungen'!#REF!</definedName>
    <definedName name="_xlnm.Print_Area" localSheetId="0">'Liste Beratungen'!$A$1:$K$72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3" l="1"/>
  <c r="G20" i="3"/>
  <c r="G12" i="3"/>
  <c r="G13" i="3"/>
  <c r="G14" i="3"/>
  <c r="G15" i="3"/>
  <c r="G16" i="3"/>
  <c r="G17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28" i="3"/>
  <c r="F30" i="3" l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27" i="3"/>
  <c r="F13" i="3"/>
  <c r="F14" i="3"/>
  <c r="F15" i="3"/>
  <c r="F16" i="3"/>
  <c r="F17" i="3"/>
  <c r="F12" i="3"/>
  <c r="F11" i="3"/>
  <c r="I13" i="3"/>
  <c r="I14" i="3"/>
  <c r="I15" i="3"/>
  <c r="I16" i="3"/>
  <c r="I17" i="3"/>
  <c r="I12" i="3"/>
  <c r="G68" i="3" l="1"/>
  <c r="G66" i="3"/>
  <c r="E17" i="3" l="1"/>
  <c r="E16" i="3"/>
  <c r="E15" i="3"/>
  <c r="E14" i="3"/>
  <c r="E13" i="3"/>
  <c r="E12" i="3"/>
  <c r="E11" i="3"/>
  <c r="G11" i="3" l="1"/>
  <c r="E49" i="3"/>
  <c r="E48" i="3"/>
  <c r="G18" i="3" l="1"/>
  <c r="G19" i="3" s="1"/>
  <c r="C66" i="3" s="1"/>
  <c r="G49" i="3"/>
  <c r="G48" i="3"/>
  <c r="E41" i="3"/>
  <c r="E66" i="3" l="1"/>
  <c r="H66" i="3"/>
  <c r="E27" i="3"/>
  <c r="G27" i="3" s="1"/>
  <c r="E28" i="3"/>
  <c r="F28" i="3" s="1"/>
  <c r="F66" i="3" l="1"/>
  <c r="E29" i="3"/>
  <c r="F29" i="3" s="1"/>
  <c r="E30" i="3"/>
  <c r="E31" i="3"/>
  <c r="E32" i="3"/>
  <c r="E33" i="3"/>
  <c r="E34" i="3"/>
  <c r="E35" i="3"/>
  <c r="E36" i="3"/>
  <c r="E37" i="3"/>
  <c r="E38" i="3"/>
  <c r="E39" i="3"/>
  <c r="E40" i="3"/>
  <c r="E42" i="3"/>
  <c r="E43" i="3"/>
  <c r="E44" i="3"/>
  <c r="E45" i="3"/>
  <c r="E46" i="3"/>
  <c r="E47" i="3"/>
  <c r="G28" i="3" l="1"/>
  <c r="G29" i="3" l="1"/>
  <c r="G42" i="3"/>
  <c r="G35" i="3"/>
  <c r="G43" i="3"/>
  <c r="G38" i="3"/>
  <c r="G46" i="3"/>
  <c r="G31" i="3"/>
  <c r="G39" i="3"/>
  <c r="G47" i="3"/>
  <c r="G32" i="3"/>
  <c r="G40" i="3"/>
  <c r="G33" i="3"/>
  <c r="G41" i="3"/>
  <c r="G34" i="3"/>
  <c r="G36" i="3"/>
  <c r="G44" i="3"/>
  <c r="G37" i="3"/>
  <c r="G45" i="3"/>
  <c r="G30" i="3"/>
  <c r="G50" i="3" l="1"/>
  <c r="G51" i="3" s="1"/>
  <c r="C68" i="3" s="1"/>
  <c r="E68" i="3" l="1"/>
  <c r="H68" i="3"/>
  <c r="H70" i="3" s="1"/>
  <c r="F68" i="3" l="1"/>
  <c r="F70" i="3" s="1"/>
  <c r="E70" i="3"/>
</calcChain>
</file>

<file path=xl/sharedStrings.xml><?xml version="1.0" encoding="utf-8"?>
<sst xmlns="http://schemas.openxmlformats.org/spreadsheetml/2006/main" count="54" uniqueCount="40">
  <si>
    <t>Lfd. Nummer</t>
  </si>
  <si>
    <t>Antragstellender:</t>
  </si>
  <si>
    <t xml:space="preserve">Durchführungsdatum der Beratung </t>
  </si>
  <si>
    <t>Name der Beraterin / des Beraters</t>
  </si>
  <si>
    <t>Pause</t>
  </si>
  <si>
    <t>Anzahl der Beratungsstunden insgesamt</t>
  </si>
  <si>
    <t>Anwesenheit der Beratung</t>
  </si>
  <si>
    <t>Anzahl der förderfähigen Beratungstage (nur halbe oder ganze Beratungtage förderfähig)</t>
  </si>
  <si>
    <t>Hinweise:</t>
  </si>
  <si>
    <t xml:space="preserve"> - Bei einem durchgängigen Zeitraum von mehr als 6 Stunden wird aufgrund des Arbeitsschutzes automatisch die gesetzliche Pause abgezogen.</t>
  </si>
  <si>
    <t xml:space="preserve"> - Nicht förderfähig sind Ausgaben für Fahrten, Übernachtungen sowie Vor- und Nachbereitungszeiten.</t>
  </si>
  <si>
    <t xml:space="preserve"> - Ein Beratungstag umfasst rechnerisch 8 Stunden. Die Aufteilung eines Beratungstages ist zulässig. In der Summe des zeitlichen Umfangs der Beratung erfolgt die Förderung nur für halbe und ganze Beratungstage. 
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</si>
  <si>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Die Angaben in diesem Vordruck sind subventionserheblich im Sinne des § 264 Strafgesetzbuch – siehe Antragsvordruck.</t>
    </r>
  </si>
  <si>
    <t>Zeitraum der Beratung (Uhrzeiten) von</t>
  </si>
  <si>
    <t>Zeitraum der Beratung (Uhrzeiten) bis</t>
  </si>
  <si>
    <t>Max Mustermann</t>
  </si>
  <si>
    <t xml:space="preserve">Zeitlicher Umfang der Beratung abzüglich Pause (max. 10 Stunden pro Tag) </t>
  </si>
  <si>
    <t>Anzahl der Beratungstage (Ein Beratungstag umfasst rechnerisch 8 Stunden)</t>
  </si>
  <si>
    <t xml:space="preserve"> - Bei unvollständigen Angaben zum Zeitraum wird das Feld orange angezeigt. Bitte überprüfen Sie Ihre Eintragung.</t>
  </si>
  <si>
    <t xml:space="preserve"> - Bei einer Eintragung von mehreren Zeiträumen an einem Tag wird bei einer Überschreitung von insgesamt 10 Stunden pro Tag das Feld "zeitlicher Umfang" rot angezeigt. Bitte überprüfen Sie Ihre Eintragung.</t>
  </si>
  <si>
    <t>Anlage zum Antrag "2.8 Transformationsberatung"</t>
  </si>
  <si>
    <t>Transformationsberatung</t>
  </si>
  <si>
    <r>
      <t xml:space="preserve">Liste der durchgeführten Beratungstage </t>
    </r>
    <r>
      <rPr>
        <b/>
        <u/>
        <vertAlign val="superscript"/>
        <sz val="14"/>
        <color theme="1"/>
        <rFont val="Arial"/>
        <family val="2"/>
      </rPr>
      <t>1</t>
    </r>
  </si>
  <si>
    <t xml:space="preserve">Berechnungsgrundlage </t>
  </si>
  <si>
    <t>Anzahl Beratungstage lt. Rechnung</t>
  </si>
  <si>
    <t>Ausgaben pro Beratungstag lt. Rechnung</t>
  </si>
  <si>
    <t>Ausgaben</t>
  </si>
  <si>
    <t>Eigenmittel</t>
  </si>
  <si>
    <t>Zuwendung pro ganzem Beratungstag</t>
  </si>
  <si>
    <t>beantragte Zuwendung</t>
  </si>
  <si>
    <t>(nur halbe oder ganze Beratungstage förderfähig)</t>
  </si>
  <si>
    <t>(Betrag ohne Umsatzsteuer)</t>
  </si>
  <si>
    <t>(mind. 60 %)</t>
  </si>
  <si>
    <t>maximal 40 % der Ausgaben; maximal 400 € pro Beratungstag</t>
  </si>
  <si>
    <t xml:space="preserve">Neustartberatung </t>
  </si>
  <si>
    <t>(maximal die auf dem Beratungsscheck angegebenen Beratungstage sind förderfähig)</t>
  </si>
  <si>
    <t>Gesamt</t>
  </si>
  <si>
    <t xml:space="preserve"> - Es sind maximal die Beratungstage förderfähig, die auf dem Beratungsscheck vermerkt sind. </t>
  </si>
  <si>
    <r>
      <t xml:space="preserve">Neustartberatung </t>
    </r>
    <r>
      <rPr>
        <u/>
        <sz val="12"/>
        <color theme="1"/>
        <rFont val="Arial"/>
        <family val="2"/>
      </rPr>
      <t>(nur bei Vorliegen eines Beratungsschecks inkl. Neustartberatung auszufüllen)</t>
    </r>
  </si>
  <si>
    <r>
      <t>Zu Nr. 2. des Antrags - Berechnung der Zuwendung</t>
    </r>
    <r>
      <rPr>
        <b/>
        <u/>
        <vertAlign val="superscript"/>
        <sz val="14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</si>
</sst>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43" formatCode="_-* #,##0.00_-;\-* #,##0.00_-;_-* &quot;-&quot;??_-;_-@_-"/>
    <numFmt numFmtId="164" formatCode="#,##0.00_ ;[Red]\-#,##0.00\ "/>
    <numFmt numFmtId="165" formatCode="0.0"/>
    <numFmt numFmtId="166" formatCode="_-* #,##0.00\ [$€-407]_-;\-* #,##0.00\ [$€-407]_-;_-* &quot;-&quot;??\ [$€-407]_-;_-@_-"/>
  </numFmts>
  <fonts count="1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2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vertAlign val="superscript"/>
      <sz val="14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left" vertical="center" indent="9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/>
    <xf numFmtId="0" fontId="1" fillId="0" borderId="1" xfId="0" applyFont="1" applyBorder="1"/>
    <xf numFmtId="0" fontId="0" fillId="0" borderId="0" xfId="0" applyFont="1"/>
    <xf numFmtId="0" fontId="0" fillId="0" borderId="0" xfId="0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/>
    <xf numFmtId="0" fontId="0" fillId="0" borderId="0" xfId="0" applyAlignment="1">
      <alignment wrapText="1"/>
    </xf>
    <xf numFmtId="20" fontId="0" fillId="0" borderId="0" xfId="0" applyNumberFormat="1"/>
    <xf numFmtId="22" fontId="0" fillId="0" borderId="0" xfId="0" applyNumberFormat="1" applyBorder="1"/>
    <xf numFmtId="0" fontId="0" fillId="0" borderId="0" xfId="0" applyNumberFormat="1"/>
    <xf numFmtId="0" fontId="6" fillId="3" borderId="2" xfId="0" applyFont="1" applyFill="1" applyBorder="1"/>
    <xf numFmtId="0" fontId="6" fillId="3" borderId="10" xfId="0" applyFont="1" applyFill="1" applyBorder="1"/>
    <xf numFmtId="0" fontId="6" fillId="0" borderId="0" xfId="0" applyFont="1"/>
    <xf numFmtId="0" fontId="9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14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20" fontId="5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6" fillId="3" borderId="5" xfId="0" applyFont="1" applyFill="1" applyBorder="1"/>
    <xf numFmtId="1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8" xfId="1" applyFont="1" applyFill="1" applyBorder="1" applyAlignment="1" applyProtection="1">
      <alignment horizontal="center" vertical="center" wrapText="1"/>
      <protection locked="0"/>
    </xf>
    <xf numFmtId="0" fontId="9" fillId="4" borderId="19" xfId="1" applyFont="1" applyFill="1" applyBorder="1" applyAlignment="1" applyProtection="1">
      <alignment horizontal="center" vertical="center" wrapText="1"/>
      <protection locked="0"/>
    </xf>
    <xf numFmtId="0" fontId="9" fillId="4" borderId="17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/>
    <xf numFmtId="20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43" fontId="6" fillId="2" borderId="11" xfId="3" applyFont="1" applyFill="1" applyBorder="1" applyProtection="1">
      <protection hidden="1"/>
    </xf>
    <xf numFmtId="164" fontId="6" fillId="2" borderId="11" xfId="2" applyNumberFormat="1" applyFont="1" applyFill="1" applyBorder="1" applyProtection="1">
      <protection hidden="1"/>
    </xf>
    <xf numFmtId="43" fontId="6" fillId="2" borderId="8" xfId="3" applyFont="1" applyFill="1" applyBorder="1" applyProtection="1">
      <protection hidden="1"/>
    </xf>
    <xf numFmtId="2" fontId="6" fillId="2" borderId="8" xfId="2" applyNumberFormat="1" applyFont="1" applyFill="1" applyBorder="1" applyProtection="1">
      <protection hidden="1"/>
    </xf>
    <xf numFmtId="164" fontId="6" fillId="2" borderId="8" xfId="2" applyNumberFormat="1" applyFont="1" applyFill="1" applyBorder="1" applyProtection="1">
      <protection hidden="1"/>
    </xf>
    <xf numFmtId="43" fontId="6" fillId="2" borderId="6" xfId="3" applyFont="1" applyFill="1" applyBorder="1" applyProtection="1">
      <protection hidden="1"/>
    </xf>
    <xf numFmtId="2" fontId="6" fillId="2" borderId="6" xfId="2" applyNumberFormat="1" applyFont="1" applyFill="1" applyBorder="1" applyProtection="1">
      <protection hidden="1"/>
    </xf>
    <xf numFmtId="164" fontId="6" fillId="2" borderId="6" xfId="2" applyNumberFormat="1" applyFont="1" applyFill="1" applyBorder="1" applyProtection="1">
      <protection hidden="1"/>
    </xf>
    <xf numFmtId="0" fontId="6" fillId="3" borderId="2" xfId="0" applyFont="1" applyFill="1" applyBorder="1" applyAlignment="1">
      <alignment vertical="center" wrapText="1"/>
    </xf>
    <xf numFmtId="14" fontId="6" fillId="3" borderId="8" xfId="0" applyNumberFormat="1" applyFont="1" applyFill="1" applyBorder="1" applyAlignment="1">
      <alignment horizontal="center" vertical="center" wrapText="1"/>
    </xf>
    <xf numFmtId="43" fontId="6" fillId="3" borderId="8" xfId="3" applyFont="1" applyFill="1" applyBorder="1" applyProtection="1">
      <protection hidden="1"/>
    </xf>
    <xf numFmtId="2" fontId="6" fillId="3" borderId="8" xfId="2" applyNumberFormat="1" applyFont="1" applyFill="1" applyBorder="1" applyProtection="1">
      <protection hidden="1"/>
    </xf>
    <xf numFmtId="164" fontId="6" fillId="3" borderId="8" xfId="2" applyNumberFormat="1" applyFont="1" applyFill="1" applyBorder="1" applyProtection="1">
      <protection hidden="1"/>
    </xf>
    <xf numFmtId="0" fontId="6" fillId="3" borderId="19" xfId="0" applyFont="1" applyFill="1" applyBorder="1" applyAlignment="1">
      <alignment vertical="center" wrapText="1"/>
    </xf>
    <xf numFmtId="164" fontId="6" fillId="2" borderId="17" xfId="2" applyNumberFormat="1" applyFont="1" applyFill="1" applyBorder="1" applyAlignment="1" applyProtection="1">
      <alignment vertical="center"/>
      <protection hidden="1"/>
    </xf>
    <xf numFmtId="164" fontId="6" fillId="2" borderId="13" xfId="2" applyNumberFormat="1" applyFont="1" applyFill="1" applyBorder="1" applyAlignment="1" applyProtection="1">
      <alignment vertical="center"/>
      <protection hidden="1"/>
    </xf>
    <xf numFmtId="164" fontId="5" fillId="2" borderId="4" xfId="0" applyNumberFormat="1" applyFont="1" applyFill="1" applyBorder="1" applyAlignment="1" applyProtection="1">
      <alignment vertical="center"/>
      <protection hidden="1"/>
    </xf>
    <xf numFmtId="20" fontId="6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5" fillId="5" borderId="2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8" fontId="12" fillId="2" borderId="9" xfId="0" applyNumberFormat="1" applyFont="1" applyFill="1" applyBorder="1" applyAlignment="1">
      <alignment horizontal="right" vertical="center" wrapText="1"/>
    </xf>
    <xf numFmtId="8" fontId="12" fillId="2" borderId="4" xfId="0" applyNumberFormat="1" applyFont="1" applyFill="1" applyBorder="1" applyAlignment="1">
      <alignment horizontal="right" vertical="center" wrapText="1"/>
    </xf>
    <xf numFmtId="8" fontId="12" fillId="5" borderId="9" xfId="0" applyNumberFormat="1" applyFont="1" applyFill="1" applyBorder="1" applyAlignment="1">
      <alignment horizontal="right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4" borderId="14" xfId="0" applyFont="1" applyFill="1" applyBorder="1" applyProtection="1">
      <protection locked="0"/>
    </xf>
    <xf numFmtId="164" fontId="6" fillId="2" borderId="8" xfId="2" applyNumberFormat="1" applyFont="1" applyFill="1" applyBorder="1" applyProtection="1">
      <protection hidden="1"/>
    </xf>
    <xf numFmtId="164" fontId="6" fillId="2" borderId="6" xfId="2" applyNumberFormat="1" applyFont="1" applyFill="1" applyBorder="1" applyProtection="1">
      <protection hidden="1"/>
    </xf>
    <xf numFmtId="0" fontId="7" fillId="3" borderId="3" xfId="1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6" fillId="5" borderId="34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5" fillId="3" borderId="11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vertical="center" wrapText="1"/>
    </xf>
    <xf numFmtId="0" fontId="9" fillId="3" borderId="5" xfId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66" fontId="15" fillId="2" borderId="26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5" borderId="36" xfId="0" applyFont="1" applyFill="1" applyBorder="1" applyAlignment="1">
      <alignment vertical="center" wrapText="1"/>
    </xf>
    <xf numFmtId="0" fontId="0" fillId="0" borderId="37" xfId="0" applyBorder="1" applyAlignment="1"/>
    <xf numFmtId="166" fontId="15" fillId="2" borderId="27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166" fontId="12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5" fillId="5" borderId="32" xfId="0" applyFont="1" applyFill="1" applyBorder="1" applyAlignment="1">
      <alignment vertical="center" wrapText="1"/>
    </xf>
    <xf numFmtId="0" fontId="6" fillId="5" borderId="34" xfId="0" applyFont="1" applyFill="1" applyBorder="1" applyAlignment="1">
      <alignment vertical="center" wrapText="1"/>
    </xf>
    <xf numFmtId="165" fontId="12" fillId="2" borderId="24" xfId="0" applyNumberFormat="1" applyFont="1" applyFill="1" applyBorder="1" applyAlignment="1">
      <alignment horizontal="center" vertical="center" wrapText="1"/>
    </xf>
    <xf numFmtId="165" fontId="12" fillId="2" borderId="28" xfId="0" applyNumberFormat="1" applyFont="1" applyFill="1" applyBorder="1" applyAlignment="1">
      <alignment horizontal="center" vertical="center" wrapText="1"/>
    </xf>
  </cellXfs>
  <cellStyles count="5">
    <cellStyle name="Komma 2" xfId="3"/>
    <cellStyle name="Komma 2 2" xfId="4"/>
    <cellStyle name="Link" xfId="1" builtinId="8"/>
    <cellStyle name="Standard" xfId="0" builtinId="0"/>
    <cellStyle name="Standard 2" xfId="2"/>
  </cellStyles>
  <dxfs count="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72"/>
  <sheetViews>
    <sheetView tabSelected="1" view="pageLayout" topLeftCell="A39" zoomScale="80" zoomScaleNormal="100" zoomScalePageLayoutView="80" workbookViewId="0">
      <selection activeCell="D61" sqref="D61"/>
    </sheetView>
  </sheetViews>
  <sheetFormatPr baseColWidth="10" defaultRowHeight="15" x14ac:dyDescent="0.2"/>
  <cols>
    <col min="1" max="1" width="7.5546875" customWidth="1"/>
    <col min="2" max="2" width="17.6640625" customWidth="1"/>
    <col min="3" max="4" width="14.5546875" customWidth="1"/>
    <col min="5" max="5" width="18.33203125" customWidth="1"/>
    <col min="6" max="6" width="14.21875" customWidth="1"/>
    <col min="7" max="7" width="22.33203125" customWidth="1"/>
    <col min="8" max="8" width="41.88671875" customWidth="1"/>
    <col min="9" max="9" width="14.5546875" hidden="1" customWidth="1"/>
  </cols>
  <sheetData>
    <row r="1" spans="1:9" ht="18" x14ac:dyDescent="0.2">
      <c r="A1" s="67" t="s">
        <v>20</v>
      </c>
    </row>
    <row r="2" spans="1:9" ht="15.75" x14ac:dyDescent="0.2">
      <c r="A2" s="1"/>
      <c r="B2" s="1"/>
    </row>
    <row r="3" spans="1:9" ht="21" x14ac:dyDescent="0.25">
      <c r="A3" s="55" t="s">
        <v>22</v>
      </c>
      <c r="B3" s="1"/>
    </row>
    <row r="4" spans="1:9" ht="18" x14ac:dyDescent="0.25">
      <c r="A4" s="55"/>
      <c r="B4" s="1"/>
    </row>
    <row r="5" spans="1:9" ht="15.75" x14ac:dyDescent="0.25">
      <c r="A5" s="6" t="s">
        <v>1</v>
      </c>
      <c r="B5" s="5"/>
      <c r="C5" s="68"/>
      <c r="D5" s="28"/>
      <c r="E5" s="29"/>
      <c r="F5" s="8"/>
      <c r="G5" s="8"/>
      <c r="H5" s="16"/>
    </row>
    <row r="6" spans="1:9" ht="15.75" x14ac:dyDescent="0.25">
      <c r="A6" s="11"/>
      <c r="B6" s="8"/>
      <c r="C6" s="12"/>
      <c r="D6" s="8"/>
      <c r="E6" s="8"/>
      <c r="F6" s="8"/>
      <c r="G6" s="8"/>
      <c r="H6" s="16"/>
    </row>
    <row r="7" spans="1:9" ht="15.75" x14ac:dyDescent="0.25">
      <c r="A7" s="13" t="s">
        <v>38</v>
      </c>
      <c r="B7" s="1"/>
      <c r="H7" s="15"/>
    </row>
    <row r="8" spans="1:9" ht="16.5" thickBot="1" x14ac:dyDescent="0.3">
      <c r="A8" s="13"/>
      <c r="B8" s="1"/>
      <c r="H8" s="15"/>
    </row>
    <row r="9" spans="1:9" x14ac:dyDescent="0.2">
      <c r="A9" s="85" t="s">
        <v>0</v>
      </c>
      <c r="B9" s="77" t="s">
        <v>2</v>
      </c>
      <c r="C9" s="77" t="s">
        <v>13</v>
      </c>
      <c r="D9" s="77" t="s">
        <v>14</v>
      </c>
      <c r="E9" s="77" t="s">
        <v>6</v>
      </c>
      <c r="F9" s="77" t="s">
        <v>4</v>
      </c>
      <c r="G9" s="77" t="s">
        <v>16</v>
      </c>
      <c r="H9" s="79" t="s">
        <v>3</v>
      </c>
    </row>
    <row r="10" spans="1:9" ht="55.5" customHeight="1" x14ac:dyDescent="0.2">
      <c r="A10" s="86"/>
      <c r="B10" s="87"/>
      <c r="C10" s="88"/>
      <c r="D10" s="88"/>
      <c r="E10" s="78"/>
      <c r="F10" s="78"/>
      <c r="G10" s="78"/>
      <c r="H10" s="80"/>
    </row>
    <row r="11" spans="1:9" ht="15.75" thickBot="1" x14ac:dyDescent="0.25">
      <c r="A11" s="45">
        <v>0</v>
      </c>
      <c r="B11" s="46">
        <v>44013</v>
      </c>
      <c r="C11" s="54">
        <v>0.375</v>
      </c>
      <c r="D11" s="54">
        <v>0.66666666666666663</v>
      </c>
      <c r="E11" s="47">
        <f>IF(C11=0,0,IF(D11=0,0,ROUND(((D11-C11)*24),2)))</f>
        <v>7</v>
      </c>
      <c r="F11" s="48">
        <f>IF((E11&gt;9.75),0.75,IF((E11&gt;9.5),E11-9,IF((E11&gt;6.5),0.5,IF((E11&gt;6),E11-6,0))))</f>
        <v>0.5</v>
      </c>
      <c r="G11" s="49">
        <f t="shared" ref="G11:G17" si="0">IF((E11-F11)&gt;10,10,(E11-F11))</f>
        <v>6.5</v>
      </c>
      <c r="H11" s="50" t="s">
        <v>15</v>
      </c>
    </row>
    <row r="12" spans="1:9" x14ac:dyDescent="0.2">
      <c r="A12" s="19">
        <v>1</v>
      </c>
      <c r="B12" s="23"/>
      <c r="C12" s="24"/>
      <c r="D12" s="24"/>
      <c r="E12" s="37">
        <f>IF(C12=0,0,IF(D12=0,0,ROUND(((D12-C12)*24),2)))</f>
        <v>0</v>
      </c>
      <c r="F12" s="43">
        <f>IF((E12&gt;9.75),0.75,IF((E12&gt;9.5),E12-9,IF((E12&gt;6.5),0.5,IF((E12&gt;6),E12-6,0))))</f>
        <v>0</v>
      </c>
      <c r="G12" s="70">
        <f t="shared" si="0"/>
        <v>0</v>
      </c>
      <c r="H12" s="32"/>
      <c r="I12" s="3">
        <f>SUMIFS($G$12:$G$17,$B$12:$B$17,B12)</f>
        <v>0</v>
      </c>
    </row>
    <row r="13" spans="1:9" ht="15.75" thickBot="1" x14ac:dyDescent="0.25">
      <c r="A13" s="18">
        <v>2</v>
      </c>
      <c r="B13" s="26"/>
      <c r="C13" s="27"/>
      <c r="D13" s="36"/>
      <c r="E13" s="39">
        <f>IF(C13=0,0,IF(D13=0,0,ROUND(((D13-C13)*24),2)))</f>
        <v>0</v>
      </c>
      <c r="F13" s="40">
        <f t="shared" ref="F13:F17" si="1">IF((E13&gt;9.75),0.75,IF((E13&gt;9.5),E13-9,IF((E13&gt;6.5),0.5,IF((E13&gt;6),E13-6,0))))</f>
        <v>0</v>
      </c>
      <c r="G13" s="69">
        <f t="shared" si="0"/>
        <v>0</v>
      </c>
      <c r="H13" s="33"/>
      <c r="I13" s="3">
        <f>SUMIFS($G$12:$G$17,$B$12:$B$17,B13)</f>
        <v>0</v>
      </c>
    </row>
    <row r="14" spans="1:9" x14ac:dyDescent="0.2">
      <c r="A14" s="19">
        <v>3</v>
      </c>
      <c r="B14" s="23"/>
      <c r="C14" s="24"/>
      <c r="D14" s="24"/>
      <c r="E14" s="37">
        <f>IF(C14=0,0,IF(D14=0,0,ROUND(((D14-C14)*24),2)))</f>
        <v>0</v>
      </c>
      <c r="F14" s="43">
        <f t="shared" si="1"/>
        <v>0</v>
      </c>
      <c r="G14" s="70">
        <f t="shared" si="0"/>
        <v>0</v>
      </c>
      <c r="H14" s="32"/>
      <c r="I14" s="3">
        <f t="shared" ref="I14:I17" si="2">SUMIFS($G$12:$G$17,$B$12:$B$17,B14)</f>
        <v>0</v>
      </c>
    </row>
    <row r="15" spans="1:9" ht="15.75" thickBot="1" x14ac:dyDescent="0.25">
      <c r="A15" s="18">
        <v>4</v>
      </c>
      <c r="B15" s="26"/>
      <c r="C15" s="27"/>
      <c r="D15" s="36"/>
      <c r="E15" s="39">
        <f t="shared" ref="E15:E17" si="3">IF(C15=0,0,IF(D15=0,0,ROUND(((D15-C15)*24),2)))</f>
        <v>0</v>
      </c>
      <c r="F15" s="40">
        <f t="shared" si="1"/>
        <v>0</v>
      </c>
      <c r="G15" s="69">
        <f t="shared" si="0"/>
        <v>0</v>
      </c>
      <c r="H15" s="33"/>
      <c r="I15" s="3">
        <f t="shared" si="2"/>
        <v>0</v>
      </c>
    </row>
    <row r="16" spans="1:9" x14ac:dyDescent="0.2">
      <c r="A16" s="19">
        <v>5</v>
      </c>
      <c r="B16" s="23"/>
      <c r="C16" s="24"/>
      <c r="D16" s="24"/>
      <c r="E16" s="37">
        <f t="shared" si="3"/>
        <v>0</v>
      </c>
      <c r="F16" s="43">
        <f t="shared" si="1"/>
        <v>0</v>
      </c>
      <c r="G16" s="70">
        <f t="shared" si="0"/>
        <v>0</v>
      </c>
      <c r="H16" s="32"/>
      <c r="I16" s="3">
        <f t="shared" si="2"/>
        <v>0</v>
      </c>
    </row>
    <row r="17" spans="1:10" ht="15.75" thickBot="1" x14ac:dyDescent="0.25">
      <c r="A17" s="18">
        <v>6</v>
      </c>
      <c r="B17" s="26"/>
      <c r="C17" s="27"/>
      <c r="D17" s="36"/>
      <c r="E17" s="39">
        <f t="shared" si="3"/>
        <v>0</v>
      </c>
      <c r="F17" s="40">
        <f t="shared" si="1"/>
        <v>0</v>
      </c>
      <c r="G17" s="69">
        <f t="shared" si="0"/>
        <v>0</v>
      </c>
      <c r="H17" s="33"/>
      <c r="I17" s="3">
        <f t="shared" si="2"/>
        <v>0</v>
      </c>
    </row>
    <row r="18" spans="1:10" ht="29.25" customHeight="1" x14ac:dyDescent="0.2">
      <c r="A18" s="9"/>
      <c r="B18" s="10"/>
      <c r="C18" s="10"/>
      <c r="D18" s="81" t="s">
        <v>5</v>
      </c>
      <c r="E18" s="82"/>
      <c r="F18" s="82"/>
      <c r="G18" s="51">
        <f>SUM(G12:G17)</f>
        <v>0</v>
      </c>
      <c r="I18" s="3"/>
    </row>
    <row r="19" spans="1:10" ht="30.75" customHeight="1" thickBot="1" x14ac:dyDescent="0.25">
      <c r="A19" s="4"/>
      <c r="B19" s="2"/>
      <c r="C19" s="2"/>
      <c r="D19" s="83" t="s">
        <v>17</v>
      </c>
      <c r="E19" s="84"/>
      <c r="F19" s="84"/>
      <c r="G19" s="52">
        <f>ROUND((G18/8),2)</f>
        <v>0</v>
      </c>
      <c r="H19" s="3"/>
      <c r="I19" s="3"/>
    </row>
    <row r="20" spans="1:10" ht="36" customHeight="1" thickBot="1" x14ac:dyDescent="0.25">
      <c r="D20" s="71" t="s">
        <v>7</v>
      </c>
      <c r="E20" s="72"/>
      <c r="F20" s="72"/>
      <c r="G20" s="53">
        <f>IF(G19&gt;2,2,ROUNDDOWN(G19/5,1)*5)</f>
        <v>0</v>
      </c>
      <c r="I20" s="3"/>
    </row>
    <row r="21" spans="1:10" ht="15.75" x14ac:dyDescent="0.25">
      <c r="A21" s="13"/>
      <c r="B21" s="1"/>
      <c r="H21" s="15"/>
    </row>
    <row r="22" spans="1:10" ht="15.75" x14ac:dyDescent="0.25">
      <c r="A22" s="13"/>
      <c r="B22" s="1"/>
      <c r="H22" s="15"/>
    </row>
    <row r="23" spans="1:10" ht="15.75" x14ac:dyDescent="0.25">
      <c r="A23" s="13" t="s">
        <v>21</v>
      </c>
      <c r="B23" s="1"/>
      <c r="H23" s="17"/>
    </row>
    <row r="24" spans="1:10" ht="16.5" thickBot="1" x14ac:dyDescent="0.3">
      <c r="A24" s="13"/>
      <c r="B24" s="1"/>
      <c r="H24" s="17"/>
    </row>
    <row r="25" spans="1:10" ht="33" customHeight="1" x14ac:dyDescent="0.2">
      <c r="A25" s="85" t="s">
        <v>0</v>
      </c>
      <c r="B25" s="77" t="s">
        <v>2</v>
      </c>
      <c r="C25" s="77" t="s">
        <v>13</v>
      </c>
      <c r="D25" s="77" t="s">
        <v>14</v>
      </c>
      <c r="E25" s="77" t="s">
        <v>6</v>
      </c>
      <c r="F25" s="77" t="s">
        <v>4</v>
      </c>
      <c r="G25" s="77" t="s">
        <v>16</v>
      </c>
      <c r="H25" s="79" t="s">
        <v>3</v>
      </c>
      <c r="I25" s="8"/>
      <c r="J25" s="14"/>
    </row>
    <row r="26" spans="1:10" ht="34.5" customHeight="1" x14ac:dyDescent="0.2">
      <c r="A26" s="86"/>
      <c r="B26" s="87"/>
      <c r="C26" s="88"/>
      <c r="D26" s="88"/>
      <c r="E26" s="78"/>
      <c r="F26" s="78"/>
      <c r="G26" s="78"/>
      <c r="H26" s="80"/>
      <c r="I26" s="8"/>
      <c r="J26" s="14"/>
    </row>
    <row r="27" spans="1:10" ht="15.75" thickBot="1" x14ac:dyDescent="0.25">
      <c r="A27" s="45">
        <v>0</v>
      </c>
      <c r="B27" s="46">
        <v>44013</v>
      </c>
      <c r="C27" s="54">
        <v>0.375</v>
      </c>
      <c r="D27" s="54">
        <v>0.66666666666666663</v>
      </c>
      <c r="E27" s="47">
        <f>IF(C27=0,0,IF(D27=0,0,ROUND(((D27-C27)*24),2)))</f>
        <v>7</v>
      </c>
      <c r="F27" s="48">
        <f>IF((E27&gt;9.75),0.75,IF((E27&gt;9.5),E27-9,IF((E27&gt;6.5),0.5,IF((E27&gt;6),E27-6,0))))</f>
        <v>0.5</v>
      </c>
      <c r="G27" s="49">
        <f>IF((E27-F27)&gt;10,10,(E27-F27))</f>
        <v>6.5</v>
      </c>
      <c r="H27" s="50" t="s">
        <v>15</v>
      </c>
      <c r="I27" s="8"/>
      <c r="J27" s="14"/>
    </row>
    <row r="28" spans="1:10" x14ac:dyDescent="0.2">
      <c r="A28" s="30">
        <v>1</v>
      </c>
      <c r="B28" s="31"/>
      <c r="C28" s="25"/>
      <c r="D28" s="25"/>
      <c r="E28" s="42">
        <f>IF(C28=0,0,IF(D28=0,0,ROUND(((D28-C28)*24),2)))</f>
        <v>0</v>
      </c>
      <c r="F28" s="43">
        <f>IF((E28&gt;9.75),0.75,IF((E28&gt;9.5),E28-9,IF((E28&gt;6.5),0.5,IF((E28&gt;6),E28-6,0))))</f>
        <v>0</v>
      </c>
      <c r="G28" s="44">
        <f>IF((E28-F28)&gt;10,10,(E28-F28))</f>
        <v>0</v>
      </c>
      <c r="H28" s="34"/>
      <c r="I28" s="3">
        <f>SUMIFS($G$28:$G$49,$B$28:$B$49,B28)</f>
        <v>0</v>
      </c>
    </row>
    <row r="29" spans="1:10" ht="15.75" thickBot="1" x14ac:dyDescent="0.25">
      <c r="A29" s="18">
        <v>2</v>
      </c>
      <c r="B29" s="26"/>
      <c r="C29" s="27"/>
      <c r="D29" s="36"/>
      <c r="E29" s="39">
        <f>IF(C29=0,0,IF(D29=0,0,ROUND(((D29-C29)*24),2)))</f>
        <v>0</v>
      </c>
      <c r="F29" s="40">
        <f t="shared" ref="F29:F49" si="4">IF((E29&gt;9.75),0.75,IF((E29&gt;9.5),E29-9,IF((E29&gt;6.5),0.5,IF((E29&gt;6),E29-6,0))))</f>
        <v>0</v>
      </c>
      <c r="G29" s="41">
        <f>IF((E29-F29)&gt;10,10,(E29-F29))</f>
        <v>0</v>
      </c>
      <c r="H29" s="33"/>
      <c r="I29" s="3">
        <f t="shared" ref="I29:I49" si="5">SUMIFS($G$28:$G$49,$B$28:$B$49,B29)</f>
        <v>0</v>
      </c>
    </row>
    <row r="30" spans="1:10" x14ac:dyDescent="0.2">
      <c r="A30" s="19">
        <v>3</v>
      </c>
      <c r="B30" s="23"/>
      <c r="C30" s="24"/>
      <c r="D30" s="24"/>
      <c r="E30" s="37">
        <f>IF(C30=0,0,IF(D30=0,0,ROUND(((D30-C30)*24),2)))</f>
        <v>0</v>
      </c>
      <c r="F30" s="43">
        <f t="shared" si="4"/>
        <v>0</v>
      </c>
      <c r="G30" s="38">
        <f>IF((E30-F30)&gt;10,10,(E30-F30))</f>
        <v>0</v>
      </c>
      <c r="H30" s="32"/>
      <c r="I30" s="3">
        <f t="shared" si="5"/>
        <v>0</v>
      </c>
    </row>
    <row r="31" spans="1:10" ht="15.75" thickBot="1" x14ac:dyDescent="0.25">
      <c r="A31" s="18">
        <v>4</v>
      </c>
      <c r="B31" s="26"/>
      <c r="C31" s="27"/>
      <c r="D31" s="36"/>
      <c r="E31" s="39">
        <f t="shared" ref="E31:E47" si="6">IF(C31=0,0,IF(D31=0,0,ROUND(((D31-C31)*24),2)))</f>
        <v>0</v>
      </c>
      <c r="F31" s="40">
        <f t="shared" si="4"/>
        <v>0</v>
      </c>
      <c r="G31" s="41">
        <f t="shared" ref="G31:G47" si="7">IF((E31-F31)&gt;10,10,(E31-F31))</f>
        <v>0</v>
      </c>
      <c r="H31" s="33"/>
      <c r="I31" s="3">
        <f t="shared" si="5"/>
        <v>0</v>
      </c>
    </row>
    <row r="32" spans="1:10" x14ac:dyDescent="0.2">
      <c r="A32" s="19">
        <v>5</v>
      </c>
      <c r="B32" s="23"/>
      <c r="C32" s="24"/>
      <c r="D32" s="24"/>
      <c r="E32" s="37">
        <f t="shared" si="6"/>
        <v>0</v>
      </c>
      <c r="F32" s="43">
        <f t="shared" si="4"/>
        <v>0</v>
      </c>
      <c r="G32" s="38">
        <f t="shared" si="7"/>
        <v>0</v>
      </c>
      <c r="H32" s="32"/>
      <c r="I32" s="3">
        <f t="shared" si="5"/>
        <v>0</v>
      </c>
    </row>
    <row r="33" spans="1:9" ht="15.75" thickBot="1" x14ac:dyDescent="0.25">
      <c r="A33" s="18">
        <v>6</v>
      </c>
      <c r="B33" s="26"/>
      <c r="C33" s="27"/>
      <c r="D33" s="36"/>
      <c r="E33" s="39">
        <f t="shared" si="6"/>
        <v>0</v>
      </c>
      <c r="F33" s="40">
        <f t="shared" si="4"/>
        <v>0</v>
      </c>
      <c r="G33" s="41">
        <f t="shared" si="7"/>
        <v>0</v>
      </c>
      <c r="H33" s="33"/>
      <c r="I33" s="3">
        <f t="shared" si="5"/>
        <v>0</v>
      </c>
    </row>
    <row r="34" spans="1:9" x14ac:dyDescent="0.2">
      <c r="A34" s="19">
        <v>7</v>
      </c>
      <c r="B34" s="23"/>
      <c r="C34" s="24"/>
      <c r="D34" s="24"/>
      <c r="E34" s="37">
        <f t="shared" si="6"/>
        <v>0</v>
      </c>
      <c r="F34" s="43">
        <f t="shared" si="4"/>
        <v>0</v>
      </c>
      <c r="G34" s="38">
        <f t="shared" si="7"/>
        <v>0</v>
      </c>
      <c r="H34" s="32"/>
      <c r="I34" s="3">
        <f t="shared" si="5"/>
        <v>0</v>
      </c>
    </row>
    <row r="35" spans="1:9" ht="15.75" thickBot="1" x14ac:dyDescent="0.25">
      <c r="A35" s="18">
        <v>8</v>
      </c>
      <c r="B35" s="26"/>
      <c r="C35" s="27"/>
      <c r="D35" s="36"/>
      <c r="E35" s="39">
        <f t="shared" si="6"/>
        <v>0</v>
      </c>
      <c r="F35" s="40">
        <f t="shared" si="4"/>
        <v>0</v>
      </c>
      <c r="G35" s="41">
        <f t="shared" si="7"/>
        <v>0</v>
      </c>
      <c r="H35" s="33"/>
      <c r="I35" s="3">
        <f t="shared" si="5"/>
        <v>0</v>
      </c>
    </row>
    <row r="36" spans="1:9" x14ac:dyDescent="0.2">
      <c r="A36" s="19">
        <v>9</v>
      </c>
      <c r="B36" s="23"/>
      <c r="C36" s="24"/>
      <c r="D36" s="24"/>
      <c r="E36" s="37">
        <f t="shared" si="6"/>
        <v>0</v>
      </c>
      <c r="F36" s="43">
        <f t="shared" si="4"/>
        <v>0</v>
      </c>
      <c r="G36" s="38">
        <f t="shared" si="7"/>
        <v>0</v>
      </c>
      <c r="H36" s="32"/>
      <c r="I36" s="3">
        <f t="shared" si="5"/>
        <v>0</v>
      </c>
    </row>
    <row r="37" spans="1:9" ht="15.75" thickBot="1" x14ac:dyDescent="0.25">
      <c r="A37" s="18">
        <v>10</v>
      </c>
      <c r="B37" s="26"/>
      <c r="C37" s="27"/>
      <c r="D37" s="36"/>
      <c r="E37" s="39">
        <f t="shared" si="6"/>
        <v>0</v>
      </c>
      <c r="F37" s="40">
        <f t="shared" si="4"/>
        <v>0</v>
      </c>
      <c r="G37" s="41">
        <f t="shared" si="7"/>
        <v>0</v>
      </c>
      <c r="H37" s="33"/>
      <c r="I37" s="3">
        <f t="shared" si="5"/>
        <v>0</v>
      </c>
    </row>
    <row r="38" spans="1:9" x14ac:dyDescent="0.2">
      <c r="A38" s="19">
        <v>11</v>
      </c>
      <c r="B38" s="23"/>
      <c r="C38" s="24"/>
      <c r="D38" s="24"/>
      <c r="E38" s="37">
        <f t="shared" si="6"/>
        <v>0</v>
      </c>
      <c r="F38" s="43">
        <f t="shared" si="4"/>
        <v>0</v>
      </c>
      <c r="G38" s="38">
        <f t="shared" si="7"/>
        <v>0</v>
      </c>
      <c r="H38" s="32"/>
      <c r="I38" s="3">
        <f t="shared" si="5"/>
        <v>0</v>
      </c>
    </row>
    <row r="39" spans="1:9" ht="15.75" thickBot="1" x14ac:dyDescent="0.25">
      <c r="A39" s="18">
        <v>12</v>
      </c>
      <c r="B39" s="26"/>
      <c r="C39" s="27"/>
      <c r="D39" s="36"/>
      <c r="E39" s="39">
        <f t="shared" si="6"/>
        <v>0</v>
      </c>
      <c r="F39" s="40">
        <f t="shared" si="4"/>
        <v>0</v>
      </c>
      <c r="G39" s="41">
        <f t="shared" si="7"/>
        <v>0</v>
      </c>
      <c r="H39" s="33"/>
      <c r="I39" s="3">
        <f t="shared" si="5"/>
        <v>0</v>
      </c>
    </row>
    <row r="40" spans="1:9" x14ac:dyDescent="0.2">
      <c r="A40" s="19">
        <v>13</v>
      </c>
      <c r="B40" s="23"/>
      <c r="C40" s="24"/>
      <c r="D40" s="24"/>
      <c r="E40" s="37">
        <f t="shared" si="6"/>
        <v>0</v>
      </c>
      <c r="F40" s="43">
        <f t="shared" si="4"/>
        <v>0</v>
      </c>
      <c r="G40" s="38">
        <f t="shared" si="7"/>
        <v>0</v>
      </c>
      <c r="H40" s="32"/>
      <c r="I40" s="3">
        <f t="shared" si="5"/>
        <v>0</v>
      </c>
    </row>
    <row r="41" spans="1:9" ht="15.75" thickBot="1" x14ac:dyDescent="0.25">
      <c r="A41" s="18">
        <v>14</v>
      </c>
      <c r="B41" s="26"/>
      <c r="C41" s="27"/>
      <c r="D41" s="36"/>
      <c r="E41" s="39">
        <f>IF(C41=0,0,IF(D41=0,0,ROUND(((D41-C41)*24),2)))</f>
        <v>0</v>
      </c>
      <c r="F41" s="40">
        <f t="shared" si="4"/>
        <v>0</v>
      </c>
      <c r="G41" s="41">
        <f t="shared" si="7"/>
        <v>0</v>
      </c>
      <c r="H41" s="33"/>
      <c r="I41" s="3">
        <f t="shared" si="5"/>
        <v>0</v>
      </c>
    </row>
    <row r="42" spans="1:9" x14ac:dyDescent="0.2">
      <c r="A42" s="19">
        <v>15</v>
      </c>
      <c r="B42" s="23"/>
      <c r="C42" s="24"/>
      <c r="D42" s="24"/>
      <c r="E42" s="37">
        <f t="shared" si="6"/>
        <v>0</v>
      </c>
      <c r="F42" s="43">
        <f t="shared" si="4"/>
        <v>0</v>
      </c>
      <c r="G42" s="38">
        <f t="shared" si="7"/>
        <v>0</v>
      </c>
      <c r="H42" s="32"/>
      <c r="I42" s="3">
        <f t="shared" si="5"/>
        <v>0</v>
      </c>
    </row>
    <row r="43" spans="1:9" ht="15.75" thickBot="1" x14ac:dyDescent="0.25">
      <c r="A43" s="18">
        <v>16</v>
      </c>
      <c r="B43" s="26"/>
      <c r="C43" s="27"/>
      <c r="D43" s="36"/>
      <c r="E43" s="39">
        <f t="shared" si="6"/>
        <v>0</v>
      </c>
      <c r="F43" s="40">
        <f t="shared" si="4"/>
        <v>0</v>
      </c>
      <c r="G43" s="41">
        <f t="shared" si="7"/>
        <v>0</v>
      </c>
      <c r="H43" s="33"/>
      <c r="I43" s="3">
        <f t="shared" si="5"/>
        <v>0</v>
      </c>
    </row>
    <row r="44" spans="1:9" x14ac:dyDescent="0.2">
      <c r="A44" s="19">
        <v>17</v>
      </c>
      <c r="B44" s="23"/>
      <c r="C44" s="24"/>
      <c r="D44" s="24"/>
      <c r="E44" s="37">
        <f t="shared" si="6"/>
        <v>0</v>
      </c>
      <c r="F44" s="43">
        <f t="shared" si="4"/>
        <v>0</v>
      </c>
      <c r="G44" s="38">
        <f t="shared" si="7"/>
        <v>0</v>
      </c>
      <c r="H44" s="32"/>
      <c r="I44" s="3">
        <f t="shared" si="5"/>
        <v>0</v>
      </c>
    </row>
    <row r="45" spans="1:9" ht="15.75" thickBot="1" x14ac:dyDescent="0.25">
      <c r="A45" s="18">
        <v>18</v>
      </c>
      <c r="B45" s="26"/>
      <c r="C45" s="27"/>
      <c r="D45" s="36"/>
      <c r="E45" s="39">
        <f t="shared" si="6"/>
        <v>0</v>
      </c>
      <c r="F45" s="40">
        <f t="shared" si="4"/>
        <v>0</v>
      </c>
      <c r="G45" s="41">
        <f t="shared" si="7"/>
        <v>0</v>
      </c>
      <c r="H45" s="33"/>
      <c r="I45" s="3">
        <f t="shared" si="5"/>
        <v>0</v>
      </c>
    </row>
    <row r="46" spans="1:9" x14ac:dyDescent="0.2">
      <c r="A46" s="19">
        <v>19</v>
      </c>
      <c r="B46" s="23"/>
      <c r="C46" s="24"/>
      <c r="D46" s="24"/>
      <c r="E46" s="37">
        <f t="shared" si="6"/>
        <v>0</v>
      </c>
      <c r="F46" s="43">
        <f t="shared" si="4"/>
        <v>0</v>
      </c>
      <c r="G46" s="38">
        <f t="shared" si="7"/>
        <v>0</v>
      </c>
      <c r="H46" s="32"/>
      <c r="I46" s="3">
        <f t="shared" si="5"/>
        <v>0</v>
      </c>
    </row>
    <row r="47" spans="1:9" ht="15.75" thickBot="1" x14ac:dyDescent="0.25">
      <c r="A47" s="18">
        <v>20</v>
      </c>
      <c r="B47" s="26"/>
      <c r="C47" s="27"/>
      <c r="D47" s="36"/>
      <c r="E47" s="39">
        <f t="shared" si="6"/>
        <v>0</v>
      </c>
      <c r="F47" s="40">
        <f t="shared" si="4"/>
        <v>0</v>
      </c>
      <c r="G47" s="41">
        <f t="shared" si="7"/>
        <v>0</v>
      </c>
      <c r="H47" s="33"/>
      <c r="I47" s="3">
        <f t="shared" si="5"/>
        <v>0</v>
      </c>
    </row>
    <row r="48" spans="1:9" x14ac:dyDescent="0.2">
      <c r="A48" s="19">
        <v>21</v>
      </c>
      <c r="B48" s="23"/>
      <c r="C48" s="24"/>
      <c r="D48" s="24"/>
      <c r="E48" s="37">
        <f t="shared" ref="E48:E49" si="8">IF(C48=0,0,IF(D48=0,0,ROUND(((D48-C48)*24),2)))</f>
        <v>0</v>
      </c>
      <c r="F48" s="43">
        <f t="shared" si="4"/>
        <v>0</v>
      </c>
      <c r="G48" s="38">
        <f t="shared" ref="G48:G49" si="9">IF((E48-F48)&gt;10,10,(E48-F48))</f>
        <v>0</v>
      </c>
      <c r="H48" s="32"/>
      <c r="I48" s="3">
        <f t="shared" si="5"/>
        <v>0</v>
      </c>
    </row>
    <row r="49" spans="1:11" ht="15.75" thickBot="1" x14ac:dyDescent="0.25">
      <c r="A49" s="18">
        <v>22</v>
      </c>
      <c r="B49" s="26"/>
      <c r="C49" s="27"/>
      <c r="D49" s="36"/>
      <c r="E49" s="39">
        <f t="shared" si="8"/>
        <v>0</v>
      </c>
      <c r="F49" s="40">
        <f t="shared" si="4"/>
        <v>0</v>
      </c>
      <c r="G49" s="41">
        <f t="shared" si="9"/>
        <v>0</v>
      </c>
      <c r="H49" s="33"/>
      <c r="I49" s="3">
        <f t="shared" si="5"/>
        <v>0</v>
      </c>
    </row>
    <row r="50" spans="1:11" ht="29.25" customHeight="1" x14ac:dyDescent="0.2">
      <c r="A50" s="9"/>
      <c r="B50" s="10"/>
      <c r="C50" s="10"/>
      <c r="D50" s="81" t="s">
        <v>5</v>
      </c>
      <c r="E50" s="82"/>
      <c r="F50" s="82"/>
      <c r="G50" s="51">
        <f>SUM(G28:G49)</f>
        <v>0</v>
      </c>
      <c r="I50" s="3"/>
    </row>
    <row r="51" spans="1:11" ht="30.75" customHeight="1" thickBot="1" x14ac:dyDescent="0.25">
      <c r="A51" s="4"/>
      <c r="B51" s="2"/>
      <c r="C51" s="2"/>
      <c r="D51" s="83" t="s">
        <v>17</v>
      </c>
      <c r="E51" s="84"/>
      <c r="F51" s="84"/>
      <c r="G51" s="52">
        <f>ROUND((G50/8),2)</f>
        <v>0</v>
      </c>
      <c r="H51" s="3"/>
      <c r="I51" s="3"/>
    </row>
    <row r="52" spans="1:11" ht="36" customHeight="1" thickBot="1" x14ac:dyDescent="0.25">
      <c r="D52" s="71" t="s">
        <v>7</v>
      </c>
      <c r="E52" s="72"/>
      <c r="F52" s="72"/>
      <c r="G52" s="53">
        <f>IF(G51&gt;12,12,ROUNDDOWN(G51/5,1)*5)</f>
        <v>0</v>
      </c>
      <c r="I52" s="3"/>
    </row>
    <row r="53" spans="1:11" ht="15.75" x14ac:dyDescent="0.25">
      <c r="A53" s="35" t="s">
        <v>8</v>
      </c>
      <c r="B53" s="2"/>
      <c r="C53" s="2"/>
    </row>
    <row r="54" spans="1:11" x14ac:dyDescent="0.2">
      <c r="A54" s="9" t="s">
        <v>9</v>
      </c>
      <c r="B54" s="2"/>
      <c r="C54" s="2"/>
    </row>
    <row r="55" spans="1:11" ht="15.75" customHeight="1" x14ac:dyDescent="0.2">
      <c r="A55" s="91" t="s">
        <v>11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1" x14ac:dyDescent="0.2">
      <c r="A56" s="21" t="s">
        <v>10</v>
      </c>
      <c r="B56" s="22"/>
      <c r="C56" s="7"/>
      <c r="D56" s="7"/>
      <c r="E56" s="7"/>
      <c r="F56" s="7"/>
      <c r="G56" s="7"/>
      <c r="H56" s="7"/>
    </row>
    <row r="57" spans="1:11" x14ac:dyDescent="0.2">
      <c r="A57" s="21" t="s">
        <v>37</v>
      </c>
      <c r="B57" s="7"/>
      <c r="C57" s="7"/>
      <c r="D57" s="7"/>
      <c r="E57" s="7"/>
      <c r="F57" s="7"/>
      <c r="G57" s="7"/>
      <c r="H57" s="7"/>
    </row>
    <row r="58" spans="1:11" x14ac:dyDescent="0.2">
      <c r="A58" s="21" t="s">
        <v>19</v>
      </c>
      <c r="B58" s="7"/>
      <c r="C58" s="7"/>
      <c r="D58" s="7"/>
      <c r="E58" s="7"/>
      <c r="F58" s="7"/>
      <c r="G58" s="7"/>
      <c r="H58" s="7"/>
    </row>
    <row r="59" spans="1:11" x14ac:dyDescent="0.2">
      <c r="A59" s="20" t="s">
        <v>18</v>
      </c>
    </row>
    <row r="62" spans="1:11" ht="21" x14ac:dyDescent="0.25">
      <c r="A62" s="55" t="s">
        <v>39</v>
      </c>
    </row>
    <row r="63" spans="1:11" ht="15.75" thickBot="1" x14ac:dyDescent="0.25"/>
    <row r="64" spans="1:11" ht="45" x14ac:dyDescent="0.2">
      <c r="A64" s="73" t="s">
        <v>23</v>
      </c>
      <c r="B64" s="74"/>
      <c r="C64" s="56" t="s">
        <v>24</v>
      </c>
      <c r="D64" s="57" t="s">
        <v>25</v>
      </c>
      <c r="E64" s="57" t="s">
        <v>26</v>
      </c>
      <c r="F64" s="57" t="s">
        <v>27</v>
      </c>
      <c r="G64" s="57" t="s">
        <v>28</v>
      </c>
      <c r="H64" s="58" t="s">
        <v>29</v>
      </c>
    </row>
    <row r="65" spans="1:8" ht="57.75" thickBot="1" x14ac:dyDescent="0.25">
      <c r="A65" s="75"/>
      <c r="B65" s="76"/>
      <c r="C65" s="59" t="s">
        <v>30</v>
      </c>
      <c r="D65" s="60" t="s">
        <v>31</v>
      </c>
      <c r="E65" s="60"/>
      <c r="F65" s="60" t="s">
        <v>32</v>
      </c>
      <c r="G65" s="60" t="s">
        <v>33</v>
      </c>
      <c r="H65" s="61"/>
    </row>
    <row r="66" spans="1:8" x14ac:dyDescent="0.2">
      <c r="A66" s="100" t="s">
        <v>34</v>
      </c>
      <c r="B66" s="74"/>
      <c r="C66" s="102">
        <f>G20</f>
        <v>0</v>
      </c>
      <c r="D66" s="98">
        <v>0</v>
      </c>
      <c r="E66" s="89">
        <f>C66*D66</f>
        <v>0</v>
      </c>
      <c r="F66" s="89">
        <f>E66-H66</f>
        <v>0</v>
      </c>
      <c r="G66" s="89">
        <f>IF(D66&gt;1000,400,D66*0.4)</f>
        <v>0</v>
      </c>
      <c r="H66" s="94">
        <f>C66*G66</f>
        <v>0</v>
      </c>
    </row>
    <row r="67" spans="1:8" ht="57.75" customHeight="1" thickBot="1" x14ac:dyDescent="0.25">
      <c r="A67" s="101" t="s">
        <v>35</v>
      </c>
      <c r="B67" s="76"/>
      <c r="C67" s="103"/>
      <c r="D67" s="99"/>
      <c r="E67" s="90"/>
      <c r="F67" s="90"/>
      <c r="G67" s="90"/>
      <c r="H67" s="95"/>
    </row>
    <row r="68" spans="1:8" x14ac:dyDescent="0.2">
      <c r="A68" s="100" t="s">
        <v>21</v>
      </c>
      <c r="B68" s="74"/>
      <c r="C68" s="96">
        <f>G52</f>
        <v>0</v>
      </c>
      <c r="D68" s="98">
        <v>0</v>
      </c>
      <c r="E68" s="89">
        <f>C68*D68</f>
        <v>0</v>
      </c>
      <c r="F68" s="89">
        <f>E68-H68</f>
        <v>0</v>
      </c>
      <c r="G68" s="89">
        <f>IF(D68&gt;1000,400,D68*0.4)</f>
        <v>0</v>
      </c>
      <c r="H68" s="94">
        <f>C68*G68</f>
        <v>0</v>
      </c>
    </row>
    <row r="69" spans="1:8" ht="57" customHeight="1" thickBot="1" x14ac:dyDescent="0.25">
      <c r="A69" s="101" t="s">
        <v>35</v>
      </c>
      <c r="B69" s="76"/>
      <c r="C69" s="97"/>
      <c r="D69" s="99"/>
      <c r="E69" s="90"/>
      <c r="F69" s="90"/>
      <c r="G69" s="90"/>
      <c r="H69" s="95"/>
    </row>
    <row r="70" spans="1:8" ht="27.75" customHeight="1" thickBot="1" x14ac:dyDescent="0.25">
      <c r="A70" s="92" t="s">
        <v>36</v>
      </c>
      <c r="B70" s="93"/>
      <c r="C70" s="65"/>
      <c r="D70" s="66"/>
      <c r="E70" s="62">
        <f>SUM(E66:E69)</f>
        <v>0</v>
      </c>
      <c r="F70" s="62">
        <f>SUM(F66:F69)</f>
        <v>0</v>
      </c>
      <c r="G70" s="64"/>
      <c r="H70" s="63">
        <f>SUM(H66:H69)</f>
        <v>0</v>
      </c>
    </row>
    <row r="72" spans="1:8" ht="16.5" x14ac:dyDescent="0.2">
      <c r="A72" s="20" t="s">
        <v>12</v>
      </c>
    </row>
  </sheetData>
  <sheetProtection algorithmName="SHA-512" hashValue="5NDe1AWWJugjc/XTAt4aZ2mkWz7C53yCInmrnZfonUh6GOGCyhn7PbYhectuLFgt8dk6/ByBa8fXOrgIyhMxRw==" saltValue="MaPlCS7M71+Vo7YK3DizQw==" spinCount="100000" sheet="1" objects="1" scenarios="1"/>
  <mergeCells count="41">
    <mergeCell ref="A70:B70"/>
    <mergeCell ref="H66:H67"/>
    <mergeCell ref="H68:H69"/>
    <mergeCell ref="G66:G67"/>
    <mergeCell ref="C68:C69"/>
    <mergeCell ref="D68:D69"/>
    <mergeCell ref="E68:E69"/>
    <mergeCell ref="F68:F69"/>
    <mergeCell ref="G68:G69"/>
    <mergeCell ref="A66:B66"/>
    <mergeCell ref="A67:B67"/>
    <mergeCell ref="A68:B68"/>
    <mergeCell ref="A69:B69"/>
    <mergeCell ref="C66:C67"/>
    <mergeCell ref="D66:D67"/>
    <mergeCell ref="E66:E67"/>
    <mergeCell ref="F66:F67"/>
    <mergeCell ref="D50:F50"/>
    <mergeCell ref="D51:F51"/>
    <mergeCell ref="D52:F52"/>
    <mergeCell ref="A25:A26"/>
    <mergeCell ref="B25:B26"/>
    <mergeCell ref="C25:C26"/>
    <mergeCell ref="D25:D26"/>
    <mergeCell ref="A55:K55"/>
    <mergeCell ref="D20:F20"/>
    <mergeCell ref="A64:B65"/>
    <mergeCell ref="F9:F10"/>
    <mergeCell ref="G9:G10"/>
    <mergeCell ref="H9:H10"/>
    <mergeCell ref="D18:F18"/>
    <mergeCell ref="D19:F19"/>
    <mergeCell ref="A9:A10"/>
    <mergeCell ref="B9:B10"/>
    <mergeCell ref="C9:C10"/>
    <mergeCell ref="D9:D10"/>
    <mergeCell ref="E9:E10"/>
    <mergeCell ref="G25:G26"/>
    <mergeCell ref="H25:H26"/>
    <mergeCell ref="E25:E26"/>
    <mergeCell ref="F25:F26"/>
  </mergeCells>
  <conditionalFormatting sqref="G28">
    <cfRule type="expression" dxfId="36" priority="95">
      <formula>$I$28&gt;10</formula>
    </cfRule>
  </conditionalFormatting>
  <conditionalFormatting sqref="G29">
    <cfRule type="expression" dxfId="35" priority="94">
      <formula>$I$29&gt;10</formula>
    </cfRule>
  </conditionalFormatting>
  <conditionalFormatting sqref="G30">
    <cfRule type="expression" dxfId="34" priority="93">
      <formula>$I$30&gt;10</formula>
    </cfRule>
  </conditionalFormatting>
  <conditionalFormatting sqref="G31">
    <cfRule type="expression" dxfId="33" priority="92">
      <formula>$I31&gt;10</formula>
    </cfRule>
  </conditionalFormatting>
  <conditionalFormatting sqref="G32">
    <cfRule type="expression" dxfId="32" priority="91">
      <formula>$I32&gt;10</formula>
    </cfRule>
  </conditionalFormatting>
  <conditionalFormatting sqref="G34">
    <cfRule type="expression" dxfId="31" priority="89">
      <formula>$I34&gt;10</formula>
    </cfRule>
  </conditionalFormatting>
  <conditionalFormatting sqref="G35">
    <cfRule type="expression" dxfId="30" priority="88">
      <formula>$I35&gt;10</formula>
    </cfRule>
  </conditionalFormatting>
  <conditionalFormatting sqref="G36">
    <cfRule type="expression" dxfId="29" priority="87">
      <formula>$I36&gt;10</formula>
    </cfRule>
  </conditionalFormatting>
  <conditionalFormatting sqref="G47">
    <cfRule type="expression" dxfId="28" priority="75">
      <formula>$I47&gt;10</formula>
    </cfRule>
  </conditionalFormatting>
  <conditionalFormatting sqref="G37">
    <cfRule type="expression" dxfId="27" priority="85">
      <formula>$I37&gt;10</formula>
    </cfRule>
  </conditionalFormatting>
  <conditionalFormatting sqref="G38">
    <cfRule type="expression" dxfId="26" priority="84">
      <formula>$I38&gt;10</formula>
    </cfRule>
  </conditionalFormatting>
  <conditionalFormatting sqref="G39">
    <cfRule type="expression" dxfId="25" priority="83">
      <formula>$I39&gt;10</formula>
    </cfRule>
  </conditionalFormatting>
  <conditionalFormatting sqref="G40">
    <cfRule type="expression" dxfId="24" priority="82">
      <formula>$I40&gt;10</formula>
    </cfRule>
  </conditionalFormatting>
  <conditionalFormatting sqref="G41">
    <cfRule type="expression" dxfId="23" priority="81">
      <formula>$I41&gt;10</formula>
    </cfRule>
  </conditionalFormatting>
  <conditionalFormatting sqref="G42">
    <cfRule type="expression" dxfId="22" priority="80">
      <formula>$I42&gt;10</formula>
    </cfRule>
  </conditionalFormatting>
  <conditionalFormatting sqref="G43">
    <cfRule type="expression" dxfId="21" priority="79">
      <formula>$I43&gt;10</formula>
    </cfRule>
  </conditionalFormatting>
  <conditionalFormatting sqref="G44">
    <cfRule type="expression" dxfId="20" priority="78">
      <formula>$I44&gt;10</formula>
    </cfRule>
  </conditionalFormatting>
  <conditionalFormatting sqref="G45">
    <cfRule type="expression" dxfId="19" priority="77">
      <formula>$I45&gt;10</formula>
    </cfRule>
  </conditionalFormatting>
  <conditionalFormatting sqref="G46">
    <cfRule type="expression" dxfId="18" priority="76">
      <formula>$I46&gt;10</formula>
    </cfRule>
  </conditionalFormatting>
  <conditionalFormatting sqref="G33">
    <cfRule type="expression" dxfId="17" priority="74">
      <formula>$I33&gt;10</formula>
    </cfRule>
  </conditionalFormatting>
  <conditionalFormatting sqref="C28:C47">
    <cfRule type="expression" dxfId="16" priority="68">
      <formula>AND($B28&lt;&gt;"",$C28="")</formula>
    </cfRule>
  </conditionalFormatting>
  <conditionalFormatting sqref="D28:D47">
    <cfRule type="expression" dxfId="15" priority="65">
      <formula>AND($B28&lt;&gt;"",$D28="")</formula>
    </cfRule>
    <cfRule type="expression" dxfId="14" priority="98">
      <formula>AND($C28&lt;&gt;"",$D28="")</formula>
    </cfRule>
  </conditionalFormatting>
  <conditionalFormatting sqref="G49">
    <cfRule type="expression" dxfId="13" priority="18">
      <formula>$I49&gt;10</formula>
    </cfRule>
  </conditionalFormatting>
  <conditionalFormatting sqref="G48">
    <cfRule type="expression" dxfId="12" priority="19">
      <formula>$I48&gt;10</formula>
    </cfRule>
  </conditionalFormatting>
  <conditionalFormatting sqref="C48:C49">
    <cfRule type="expression" dxfId="11" priority="17">
      <formula>AND($B48&lt;&gt;"",$C48="")</formula>
    </cfRule>
  </conditionalFormatting>
  <conditionalFormatting sqref="D48:D49">
    <cfRule type="expression" dxfId="10" priority="16">
      <formula>AND($B48&lt;&gt;"",$D48="")</formula>
    </cfRule>
    <cfRule type="expression" dxfId="9" priority="20">
      <formula>AND($C48&lt;&gt;"",$D48="")</formula>
    </cfRule>
  </conditionalFormatting>
  <conditionalFormatting sqref="C12:C17">
    <cfRule type="expression" dxfId="8" priority="8">
      <formula>AND($B12&lt;&gt;"",$C12="")</formula>
    </cfRule>
  </conditionalFormatting>
  <conditionalFormatting sqref="D12:D17">
    <cfRule type="expression" dxfId="7" priority="7">
      <formula>AND($B12&lt;&gt;"",$D12="")</formula>
    </cfRule>
    <cfRule type="expression" dxfId="6" priority="15">
      <formula>AND($C12&lt;&gt;"",$D12="")</formula>
    </cfRule>
  </conditionalFormatting>
  <conditionalFormatting sqref="G17">
    <cfRule type="expression" dxfId="5" priority="6">
      <formula>$I$17&gt;10</formula>
    </cfRule>
  </conditionalFormatting>
  <conditionalFormatting sqref="G16">
    <cfRule type="expression" dxfId="4" priority="5">
      <formula>$I$16&gt;10</formula>
    </cfRule>
  </conditionalFormatting>
  <conditionalFormatting sqref="G15">
    <cfRule type="expression" dxfId="3" priority="4">
      <formula>$I$15&gt;10</formula>
    </cfRule>
  </conditionalFormatting>
  <conditionalFormatting sqref="G14">
    <cfRule type="expression" dxfId="2" priority="3">
      <formula>$I$14&gt;10</formula>
    </cfRule>
  </conditionalFormatting>
  <conditionalFormatting sqref="G13">
    <cfRule type="expression" dxfId="1" priority="2">
      <formula>$I$13&gt;10</formula>
    </cfRule>
  </conditionalFormatting>
  <conditionalFormatting sqref="G12">
    <cfRule type="expression" dxfId="0" priority="1">
      <formula>$I$12&gt;10</formula>
    </cfRule>
  </conditionalFormatting>
  <pageMargins left="0.70866141732283472" right="0.51181102362204722" top="1.0236220472440944" bottom="0.51181102362204722" header="0.31496062992125984" footer="0.31496062992125984"/>
  <pageSetup paperSize="9" scale="64" orientation="landscape" r:id="rId1"/>
  <headerFooter>
    <oddHeader>&amp;C&amp;G</oddHeader>
    <oddFooter>&amp;LStand: 01.07.2022&amp;R&amp;P/&amp;N</oddFooter>
  </headerFooter>
  <rowBreaks count="2" manualBreakCount="2">
    <brk id="37" max="8" man="1"/>
    <brk id="72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Liste Beratungen</vt:lpstr>
      <vt:lpstr>'Liste Beratungen'!_ftnref1</vt:lpstr>
      <vt:lpstr>'Liste Beratungen'!Druckbereich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Wamper, Patrick (MAGS)</dc:creator>
  <cp:lastModifiedBy>Scherer, Daniela (MAGS)</cp:lastModifiedBy>
  <cp:lastPrinted>2022-06-20T12:54:44Z</cp:lastPrinted>
  <dcterms:created xsi:type="dcterms:W3CDTF">2020-01-10T08:18:04Z</dcterms:created>
  <dcterms:modified xsi:type="dcterms:W3CDTF">2022-06-23T10:04:30Z</dcterms:modified>
</cp:coreProperties>
</file>